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Y:\010101300高齢者支援課\02 介護保険班\★地域密着型サービス関係\10.介護職員処遇改善加算\R6年度\"/>
    </mc:Choice>
  </mc:AlternateContent>
  <xr:revisionPtr revIDLastSave="0" documentId="13_ncr:1_{D6C6BE33-C2CB-43E2-9680-DC321F737A7B}" xr6:coauthVersionLast="36"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P63" i="12" l="1"/>
  <c r="AH63" i="12"/>
  <c r="AP62" i="12"/>
  <c r="AH62" i="12"/>
  <c r="AP61" i="12"/>
  <c r="AH61" i="12"/>
  <c r="AP60" i="12"/>
  <c r="AH60" i="12"/>
  <c r="AP59" i="12"/>
  <c r="AH59" i="12"/>
  <c r="AP58" i="12"/>
  <c r="AH58" i="12"/>
  <c r="AP57" i="12"/>
  <c r="AH57"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1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<sst xmlns="http://schemas.openxmlformats.org/spreadsheetml/2006/main" count="6830" uniqueCount="2416">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</sst>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17"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2285</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219"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219"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219"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219"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252"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252"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252"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252"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252"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2407</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2415</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533">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t="s">
        <v>2265</v>
      </c>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2408</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534">
        <f>IF(AND(F15&lt;&gt;4,F15&lt;&gt;5),0,IF(AU8="○",1,3))</f>
        <v>3</v>
      </c>
      <c r="AI58" s="253"/>
      <c r="AJ58" s="249"/>
      <c r="AK58" s="1033" t="s">
        <v>2199</v>
      </c>
      <c r="AL58" s="1033"/>
      <c r="AM58" s="1033"/>
      <c r="AN58" s="1033"/>
      <c r="AO58" s="1033"/>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534">
        <f>IF(AND(F15&lt;&gt;4,F15&lt;&gt;5),0,IF(AV8="○",1,3))</f>
        <v>3</v>
      </c>
      <c r="AI59" s="253"/>
      <c r="AJ59" s="249"/>
      <c r="AK59" s="1033" t="s">
        <v>2200</v>
      </c>
      <c r="AL59" s="1033"/>
      <c r="AM59" s="1033"/>
      <c r="AN59" s="1033"/>
      <c r="AO59" s="1033"/>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534">
        <f>IF(AND(F15&lt;&gt;4,F15&lt;&gt;5),0,IF(AW8="○",1,3))</f>
        <v>3</v>
      </c>
      <c r="AI60" s="253"/>
      <c r="AJ60" s="249"/>
      <c r="AK60" s="1033" t="s">
        <v>2201</v>
      </c>
      <c r="AL60" s="1033"/>
      <c r="AM60" s="1033"/>
      <c r="AN60" s="1033"/>
      <c r="AO60" s="1033"/>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534">
        <f>IF(AND(F15&lt;&gt;4,F15&lt;&gt;5),0,IF(AX8="○",1,2))</f>
        <v>2</v>
      </c>
      <c r="AI61" s="253"/>
      <c r="AJ61" s="249"/>
      <c r="AK61" s="1033" t="s">
        <v>2202</v>
      </c>
      <c r="AL61" s="1033"/>
      <c r="AM61" s="1033"/>
      <c r="AN61" s="1033"/>
      <c r="AO61" s="1033"/>
      <c r="AP61" s="534">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534">
        <f>IF(AND(F15&lt;&gt;4,F15&lt;&gt;5),0,IF(AY8="○",1,2))</f>
        <v>2</v>
      </c>
      <c r="AI62" s="253"/>
      <c r="AJ62" s="249"/>
      <c r="AK62" s="1033" t="s">
        <v>2203</v>
      </c>
      <c r="AL62" s="1033"/>
      <c r="AM62" s="1033"/>
      <c r="AN62" s="1033"/>
      <c r="AO62" s="1033"/>
      <c r="AP62" s="534">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2409</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2410</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2411</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2412</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2413</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530" t="s">
        <v>2277</v>
      </c>
      <c r="F15" s="147">
        <v>4</v>
      </c>
      <c r="G15" s="530" t="s">
        <v>2278</v>
      </c>
      <c r="H15" s="1115" t="s">
        <v>2279</v>
      </c>
      <c r="I15" s="1115"/>
      <c r="J15" s="1128"/>
      <c r="K15" s="147">
        <v>7</v>
      </c>
      <c r="L15" s="530" t="s">
        <v>2277</v>
      </c>
      <c r="M15" s="147">
        <v>3</v>
      </c>
      <c r="N15" s="530" t="s">
        <v>2278</v>
      </c>
      <c r="O15" s="530" t="s">
        <v>2280</v>
      </c>
      <c r="P15" s="204">
        <f>(K15*12+M15)-(D15*12+F15)+1</f>
        <v>12</v>
      </c>
      <c r="Q15" s="1115" t="s">
        <v>2281</v>
      </c>
      <c r="R15" s="1115"/>
      <c r="S15" s="205" t="s">
        <v>70</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526"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526"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526"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526"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526"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526"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2199</v>
      </c>
      <c r="V58" s="1033"/>
      <c r="W58" s="1033"/>
      <c r="X58" s="1033"/>
      <c r="Y58" s="1033"/>
      <c r="Z58" s="527"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2200</v>
      </c>
      <c r="V59" s="1033"/>
      <c r="W59" s="1033"/>
      <c r="X59" s="1033"/>
      <c r="Y59" s="1033"/>
      <c r="Z59" s="527"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2201</v>
      </c>
      <c r="V60" s="1033"/>
      <c r="W60" s="1033"/>
      <c r="X60" s="1033"/>
      <c r="Y60" s="1033"/>
      <c r="Z60" s="527"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2202</v>
      </c>
      <c r="V61" s="1033"/>
      <c r="W61" s="1033"/>
      <c r="X61" s="1033"/>
      <c r="Y61" s="1033"/>
      <c r="Z61" s="527"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2203</v>
      </c>
      <c r="V62" s="1033"/>
      <c r="W62" s="1033"/>
      <c r="X62" s="1033"/>
      <c r="Y62" s="1033"/>
      <c r="Z62" s="527"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7" t="s">
        <v>2414</v>
      </c>
      <c r="O1" s="1057"/>
      <c r="P1" s="1057"/>
      <c r="Q1" s="1057"/>
      <c r="R1" s="1057"/>
      <c r="S1" s="1057"/>
      <c r="T1" s="1057"/>
      <c r="U1" s="1057"/>
      <c r="V1" s="1057"/>
      <c r="W1" s="1057"/>
      <c r="X1" s="1057"/>
      <c r="Y1" s="1057"/>
      <c r="Z1" s="1057"/>
      <c r="AA1" s="1057"/>
      <c r="AB1" s="1057"/>
      <c r="AC1" s="1057"/>
      <c r="AD1" s="1057"/>
      <c r="AE1" s="1057"/>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3" t="s">
        <v>2287</v>
      </c>
      <c r="C4" s="1073"/>
      <c r="D4" s="1073"/>
      <c r="E4" s="1073"/>
      <c r="F4" s="1073"/>
      <c r="G4" s="1073" t="s">
        <v>0</v>
      </c>
      <c r="H4" s="1073"/>
      <c r="I4" s="1073"/>
      <c r="J4" s="1069" t="s">
        <v>1</v>
      </c>
      <c r="K4" s="1069"/>
      <c r="L4" s="1069"/>
      <c r="M4" s="1069"/>
      <c r="N4" s="1069"/>
      <c r="O4" s="1069"/>
      <c r="P4" s="1074" t="s">
        <v>2157</v>
      </c>
      <c r="Q4" s="1075"/>
      <c r="R4" s="1075"/>
      <c r="S4" s="1076" t="s">
        <v>2</v>
      </c>
      <c r="T4" s="1077"/>
      <c r="U4" s="1077"/>
      <c r="V4" s="1077"/>
      <c r="W4" s="1077"/>
      <c r="X4" s="1077"/>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1" t="s">
        <v>2322</v>
      </c>
      <c r="C8" s="1092"/>
      <c r="D8" s="1092"/>
      <c r="E8" s="1092"/>
      <c r="F8" s="1092"/>
      <c r="G8" s="1092"/>
      <c r="H8" s="1092"/>
      <c r="I8" s="1092"/>
      <c r="J8" s="1092"/>
      <c r="K8" s="1092"/>
      <c r="L8" s="1092"/>
      <c r="M8" s="1092"/>
      <c r="N8" s="1092"/>
      <c r="O8" s="1092"/>
      <c r="P8" s="1092"/>
      <c r="Q8" s="1092"/>
      <c r="R8" s="1092"/>
      <c r="S8" s="1093"/>
      <c r="T8" s="998" t="s">
        <v>12</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2195</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2372</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2282</v>
      </c>
      <c r="C13" s="1123"/>
      <c r="D13" s="1123"/>
      <c r="E13" s="1123"/>
      <c r="F13" s="1123"/>
      <c r="G13" s="1123"/>
      <c r="H13" s="1123"/>
      <c r="I13" s="1123"/>
      <c r="J13" s="1123"/>
      <c r="K13" s="1123"/>
      <c r="L13" s="1123"/>
      <c r="M13" s="1123"/>
      <c r="N13" s="1123"/>
      <c r="O13" s="1123"/>
      <c r="P13" s="1123"/>
      <c r="Q13" s="1123"/>
      <c r="R13" s="1123"/>
      <c r="S13" s="1124"/>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2276</v>
      </c>
      <c r="C15" s="1114"/>
      <c r="D15" s="147">
        <v>6</v>
      </c>
      <c r="E15" s="203" t="s">
        <v>2277</v>
      </c>
      <c r="F15" s="147">
        <v>4</v>
      </c>
      <c r="G15" s="203" t="s">
        <v>2278</v>
      </c>
      <c r="H15" s="1115" t="s">
        <v>2279</v>
      </c>
      <c r="I15" s="1115"/>
      <c r="J15" s="1128"/>
      <c r="K15" s="147">
        <v>7</v>
      </c>
      <c r="L15" s="203" t="s">
        <v>2277</v>
      </c>
      <c r="M15" s="147">
        <v>3</v>
      </c>
      <c r="N15" s="203" t="s">
        <v>2278</v>
      </c>
      <c r="O15" s="203" t="s">
        <v>2280</v>
      </c>
      <c r="P15" s="204">
        <f>(K15*12+M15)-(D15*12+F15)+1</f>
        <v>12</v>
      </c>
      <c r="Q15" s="1115" t="s">
        <v>2281</v>
      </c>
      <c r="R15" s="1115"/>
      <c r="S15" s="205" t="s">
        <v>70</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2206</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239</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2289</v>
      </c>
      <c r="C21" s="1021"/>
      <c r="D21" s="1021"/>
      <c r="E21" s="1021"/>
      <c r="F21" s="1022"/>
      <c r="G21" s="1061" t="s">
        <v>240</v>
      </c>
      <c r="H21" s="1062"/>
      <c r="I21" s="1062"/>
      <c r="J21" s="1062"/>
      <c r="K21" s="1062"/>
      <c r="L21" s="1062"/>
      <c r="M21" s="1062"/>
      <c r="N21" s="1062"/>
      <c r="O21" s="1062"/>
      <c r="P21" s="1062"/>
      <c r="Q21" s="1062"/>
      <c r="R21" s="1062"/>
      <c r="S21" s="1062"/>
      <c r="T21" s="1063"/>
      <c r="U21" s="218"/>
      <c r="V21" s="219" t="str">
        <f>IFERROR(IF(L9="ベア加算","✓",""),"")</f>
        <v/>
      </c>
      <c r="W21" s="985" t="s">
        <v>14</v>
      </c>
      <c r="X21" s="985"/>
      <c r="Y21" s="985"/>
      <c r="Z21" s="985"/>
      <c r="AA21" s="998" t="s">
        <v>12</v>
      </c>
      <c r="AB21" s="999"/>
      <c r="AC21" s="220"/>
      <c r="AD21" s="1058" t="s">
        <v>14</v>
      </c>
      <c r="AE21" s="1058"/>
      <c r="AF21" s="1058"/>
      <c r="AG21" s="1058"/>
      <c r="AH21" s="1058"/>
      <c r="AI21" s="998" t="s">
        <v>12</v>
      </c>
      <c r="AJ21" s="999"/>
      <c r="AK21" s="221"/>
      <c r="AL21" s="1058" t="s">
        <v>14</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15</v>
      </c>
      <c r="X22" s="985"/>
      <c r="Y22" s="1013"/>
      <c r="Z22" s="1014"/>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2214</v>
      </c>
      <c r="C24" s="1021"/>
      <c r="D24" s="1021"/>
      <c r="E24" s="1021"/>
      <c r="F24" s="1022"/>
      <c r="G24" s="1061" t="s">
        <v>241</v>
      </c>
      <c r="H24" s="1062"/>
      <c r="I24" s="1062"/>
      <c r="J24" s="1062"/>
      <c r="K24" s="1062"/>
      <c r="L24" s="1062"/>
      <c r="M24" s="1062"/>
      <c r="N24" s="1062"/>
      <c r="O24" s="1062"/>
      <c r="P24" s="1062"/>
      <c r="Q24" s="1062"/>
      <c r="R24" s="1062"/>
      <c r="S24" s="1062"/>
      <c r="T24" s="1063"/>
      <c r="U24" s="218"/>
      <c r="V24" s="219" t="str">
        <f>IFERROR(IF(OR(B9="処遇加算Ⅰ",B9="処遇加算Ⅱ"),"✓",""),"")</f>
        <v/>
      </c>
      <c r="W24" s="1030" t="s">
        <v>2249</v>
      </c>
      <c r="X24" s="1031"/>
      <c r="Y24" s="1031"/>
      <c r="Z24" s="1032"/>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19</v>
      </c>
      <c r="X25" s="1031"/>
      <c r="Y25" s="1031"/>
      <c r="Z25" s="1032"/>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2250</v>
      </c>
      <c r="X26" s="1031"/>
      <c r="Y26" s="1031"/>
      <c r="Z26" s="1032"/>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2215</v>
      </c>
      <c r="C28" s="1021"/>
      <c r="D28" s="1021"/>
      <c r="E28" s="1021"/>
      <c r="F28" s="1022"/>
      <c r="G28" s="1062" t="s">
        <v>2212</v>
      </c>
      <c r="H28" s="1062"/>
      <c r="I28" s="1062"/>
      <c r="J28" s="1062"/>
      <c r="K28" s="1062"/>
      <c r="L28" s="1062"/>
      <c r="M28" s="1062"/>
      <c r="N28" s="1062"/>
      <c r="O28" s="1062"/>
      <c r="P28" s="1062"/>
      <c r="Q28" s="1062"/>
      <c r="R28" s="1062"/>
      <c r="S28" s="1062"/>
      <c r="T28" s="1063"/>
      <c r="U28" s="218"/>
      <c r="V28" s="219" t="str">
        <f>IFERROR(IF(OR(B9="処遇加算Ⅰ",B9="処遇加算Ⅱ"),"✓",""),"")</f>
        <v/>
      </c>
      <c r="W28" s="1030" t="s">
        <v>2249</v>
      </c>
      <c r="X28" s="1031"/>
      <c r="Y28" s="1031"/>
      <c r="Z28" s="1032"/>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19</v>
      </c>
      <c r="X29" s="1031"/>
      <c r="Y29" s="1031"/>
      <c r="Z29" s="1032"/>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2250</v>
      </c>
      <c r="X30" s="1031"/>
      <c r="Y30" s="1031"/>
      <c r="Z30" s="1032"/>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2216</v>
      </c>
      <c r="C32" s="1019"/>
      <c r="D32" s="1019"/>
      <c r="E32" s="1019"/>
      <c r="F32" s="1019"/>
      <c r="G32" s="1029" t="s">
        <v>2213</v>
      </c>
      <c r="H32" s="1029"/>
      <c r="I32" s="1029"/>
      <c r="J32" s="1029"/>
      <c r="K32" s="1029"/>
      <c r="L32" s="1029"/>
      <c r="M32" s="1029"/>
      <c r="N32" s="1029"/>
      <c r="O32" s="1029"/>
      <c r="P32" s="1029"/>
      <c r="Q32" s="1029"/>
      <c r="R32" s="1029"/>
      <c r="S32" s="1029"/>
      <c r="T32" s="1029"/>
      <c r="U32" s="218"/>
      <c r="V32" s="219" t="str">
        <f>IFERROR(IF(B9="処遇加算Ⅰ","✓",""),"")</f>
        <v/>
      </c>
      <c r="W32" s="1012" t="s">
        <v>14</v>
      </c>
      <c r="X32" s="1013"/>
      <c r="Y32" s="1013"/>
      <c r="Z32" s="1014"/>
      <c r="AA32" s="1068" t="s">
        <v>12</v>
      </c>
      <c r="AB32" s="999"/>
      <c r="AC32" s="220"/>
      <c r="AD32" s="987" t="s">
        <v>14</v>
      </c>
      <c r="AE32" s="987"/>
      <c r="AF32" s="987"/>
      <c r="AG32" s="987"/>
      <c r="AH32" s="987"/>
      <c r="AI32" s="1068"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15</v>
      </c>
      <c r="X33" s="1013"/>
      <c r="Y33" s="1013"/>
      <c r="Z33" s="1014"/>
      <c r="AA33" s="1068"/>
      <c r="AB33" s="999"/>
      <c r="AC33" s="220"/>
      <c r="AD33" s="1015" t="s">
        <v>17</v>
      </c>
      <c r="AE33" s="1015"/>
      <c r="AF33" s="1015"/>
      <c r="AG33" s="1015"/>
      <c r="AH33" s="1015"/>
      <c r="AI33" s="1068"/>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15</v>
      </c>
      <c r="AE34" s="985"/>
      <c r="AF34" s="985"/>
      <c r="AG34" s="985"/>
      <c r="AH34" s="985"/>
      <c r="AI34" s="1068"/>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2217</v>
      </c>
      <c r="C36" s="1019"/>
      <c r="D36" s="1019"/>
      <c r="E36" s="1019"/>
      <c r="F36" s="1019"/>
      <c r="G36" s="1011" t="s">
        <v>2258</v>
      </c>
      <c r="H36" s="1011"/>
      <c r="I36" s="1011"/>
      <c r="J36" s="1011"/>
      <c r="K36" s="1011"/>
      <c r="L36" s="1011"/>
      <c r="M36" s="1011"/>
      <c r="N36" s="1011"/>
      <c r="O36" s="1011"/>
      <c r="P36" s="1011"/>
      <c r="Q36" s="1011"/>
      <c r="R36" s="1011"/>
      <c r="S36" s="1011"/>
      <c r="T36" s="1011"/>
      <c r="U36" s="218"/>
      <c r="V36" s="219" t="str">
        <f>IFERROR(IF(OR(G9="特定加算Ⅰ",G9="特定加算Ⅱ"),"✓",""),"")</f>
        <v/>
      </c>
      <c r="W36" s="1012" t="s">
        <v>14</v>
      </c>
      <c r="X36" s="1013"/>
      <c r="Y36" s="1013"/>
      <c r="Z36" s="1014"/>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15</v>
      </c>
      <c r="X37" s="1013"/>
      <c r="Y37" s="1013"/>
      <c r="Z37" s="1014"/>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2218</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14</v>
      </c>
      <c r="X40" s="1013"/>
      <c r="Y40" s="1013"/>
      <c r="Z40" s="1014"/>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15</v>
      </c>
      <c r="X41" s="1013"/>
      <c r="Y41" s="1013"/>
      <c r="Z41" s="1014"/>
      <c r="AA41" s="998"/>
      <c r="AB41" s="999"/>
      <c r="AC41" s="234" t="s">
        <v>85</v>
      </c>
      <c r="AD41" s="1133"/>
      <c r="AE41" s="1134"/>
      <c r="AF41" s="1134"/>
      <c r="AG41" s="1134"/>
      <c r="AH41" s="1135"/>
      <c r="AI41" s="998"/>
      <c r="AJ41" s="999"/>
      <c r="AK41" s="234" t="s">
        <v>85</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2219</v>
      </c>
      <c r="C44" s="1019"/>
      <c r="D44" s="1019"/>
      <c r="E44" s="1019"/>
      <c r="F44" s="1019"/>
      <c r="G44" s="1029" t="s">
        <v>2156</v>
      </c>
      <c r="H44" s="1029"/>
      <c r="I44" s="1029"/>
      <c r="J44" s="1029"/>
      <c r="K44" s="1029"/>
      <c r="L44" s="1029"/>
      <c r="M44" s="1029"/>
      <c r="N44" s="1029"/>
      <c r="O44" s="1029"/>
      <c r="P44" s="1029"/>
      <c r="Q44" s="1029"/>
      <c r="R44" s="1029"/>
      <c r="S44" s="1029"/>
      <c r="T44" s="1029"/>
      <c r="U44" s="218"/>
      <c r="V44" s="219" t="str">
        <f>IFERROR(IF(OR(G9="特定加算Ⅰ",G9="特定加算Ⅱ"),"✓",""),"")</f>
        <v/>
      </c>
      <c r="W44" s="1012" t="s">
        <v>14</v>
      </c>
      <c r="X44" s="1013"/>
      <c r="Y44" s="1013"/>
      <c r="Z44" s="1014"/>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15</v>
      </c>
      <c r="X45" s="1013"/>
      <c r="Y45" s="1013"/>
      <c r="Z45" s="1014"/>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2311</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12</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10</v>
      </c>
      <c r="W49" s="1143"/>
      <c r="X49" s="1143"/>
      <c r="Y49" s="1143"/>
      <c r="Z49" s="1143"/>
      <c r="AA49" s="1068"/>
      <c r="AB49" s="1068"/>
      <c r="AC49" s="1153" t="str">
        <f>IFERROR(VLOOKUP(BE48,【参考】数式用2!E6:F23,2,FALSE),"")</f>
        <v/>
      </c>
      <c r="AD49" s="1154"/>
      <c r="AE49" s="1154"/>
      <c r="AF49" s="1154"/>
      <c r="AG49" s="1154"/>
      <c r="AH49" s="1155"/>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130" t="str">
        <f>IFERROR(ROUNDDOWN(ROUND(AM5*G50,0)*P5,0)*H53,"")</f>
        <v/>
      </c>
      <c r="H51" s="1130"/>
      <c r="I51" s="1130"/>
      <c r="J51" s="1130"/>
      <c r="K51" s="148" t="s">
        <v>2283</v>
      </c>
      <c r="L51" s="1129" t="str">
        <f>IFERROR(ROUNDDOWN(ROUND(AM5*L50,0)*P5,0)*H53,"")</f>
        <v/>
      </c>
      <c r="M51" s="1130"/>
      <c r="N51" s="1130"/>
      <c r="O51" s="1130"/>
      <c r="P51" s="148" t="s">
        <v>2283</v>
      </c>
      <c r="Q51" s="1129" t="str">
        <f>IFERROR(ROUNDDOWN(ROUND(AM5*Q50,0)*P5,0)*H53,"")</f>
        <v/>
      </c>
      <c r="R51" s="1130"/>
      <c r="S51" s="1130"/>
      <c r="T51" s="1130"/>
      <c r="U51" s="149" t="s">
        <v>2283</v>
      </c>
      <c r="V51" s="1136">
        <f>IFERROR(SUM(G51,L51,Q51),"")</f>
        <v>0</v>
      </c>
      <c r="W51" s="1137"/>
      <c r="X51" s="1137"/>
      <c r="Y51" s="1137"/>
      <c r="Z51" s="150" t="s">
        <v>2283</v>
      </c>
      <c r="AB51" s="151"/>
      <c r="AC51" s="1129" t="str">
        <f>IFERROR(ROUNDDOWN(ROUND(AM5*AC50,0)*P5,0)*AD53,"")</f>
        <v/>
      </c>
      <c r="AD51" s="1130"/>
      <c r="AE51" s="1130"/>
      <c r="AF51" s="1130"/>
      <c r="AG51" s="1130"/>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2404</v>
      </c>
      <c r="AT56" s="1016"/>
      <c r="AU56" s="1016"/>
      <c r="AV56" s="1016"/>
      <c r="AW56" s="1016" t="s">
        <v>2403</v>
      </c>
      <c r="AX56" s="1016"/>
      <c r="AY56" s="1016"/>
      <c r="AZ56" s="1016"/>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2199</v>
      </c>
      <c r="V58" s="1033"/>
      <c r="W58" s="1033"/>
      <c r="X58" s="1033"/>
      <c r="Y58" s="1033"/>
      <c r="Z58" s="532" t="str">
        <f>IF(AND(B9&lt;&gt;"処遇加算なし",F15=4),IF(V24="✓",1,IF(V25="✓",2,IF(V26="✓",3,""))),"")</f>
        <v/>
      </c>
      <c r="AA58" s="245"/>
      <c r="AB58" s="249"/>
      <c r="AC58" s="1033" t="s">
        <v>2199</v>
      </c>
      <c r="AD58" s="1033"/>
      <c r="AE58" s="1033"/>
      <c r="AF58" s="1033"/>
      <c r="AG58" s="1033"/>
      <c r="AH58" s="170">
        <f>IF(AND(F15&lt;&gt;4,F15&lt;&gt;5),0,IF(AU8="○",1,3))</f>
        <v>3</v>
      </c>
      <c r="AI58" s="253"/>
      <c r="AJ58" s="249"/>
      <c r="AK58" s="1033" t="s">
        <v>2199</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2200</v>
      </c>
      <c r="V59" s="1033"/>
      <c r="W59" s="1033"/>
      <c r="X59" s="1033"/>
      <c r="Y59" s="1033"/>
      <c r="Z59" s="532" t="str">
        <f>IF(AND(B9&lt;&gt;"処遇加算なし",F15=4),IF(V28="✓",1,IF(V29="✓",2,IF(V30="✓",3,""))),"")</f>
        <v/>
      </c>
      <c r="AA59" s="245"/>
      <c r="AB59" s="249"/>
      <c r="AC59" s="1033" t="s">
        <v>2200</v>
      </c>
      <c r="AD59" s="1033"/>
      <c r="AE59" s="1033"/>
      <c r="AF59" s="1033"/>
      <c r="AG59" s="1033"/>
      <c r="AH59" s="170">
        <f>IF(AND(F15&lt;&gt;4,F15&lt;&gt;5),0,IF(AV8="○",1,3))</f>
        <v>3</v>
      </c>
      <c r="AI59" s="253"/>
      <c r="AJ59" s="249"/>
      <c r="AK59" s="1033" t="s">
        <v>2200</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2201</v>
      </c>
      <c r="V60" s="1033"/>
      <c r="W60" s="1033"/>
      <c r="X60" s="1033"/>
      <c r="Y60" s="1033"/>
      <c r="Z60" s="532" t="str">
        <f>IF(AND(B9&lt;&gt;"処遇加算なし",F15=4),IF(V32="✓",1,IF(V33="✓",2,"")),"")</f>
        <v/>
      </c>
      <c r="AA60" s="245"/>
      <c r="AB60" s="249"/>
      <c r="AC60" s="1033" t="s">
        <v>2201</v>
      </c>
      <c r="AD60" s="1033"/>
      <c r="AE60" s="1033"/>
      <c r="AF60" s="1033"/>
      <c r="AG60" s="1033"/>
      <c r="AH60" s="170">
        <f>IF(AND(F15&lt;&gt;4,F15&lt;&gt;5),0,IF(AW8="○",1,3))</f>
        <v>3</v>
      </c>
      <c r="AI60" s="253"/>
      <c r="AJ60" s="249"/>
      <c r="AK60" s="1033" t="s">
        <v>2201</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2202</v>
      </c>
      <c r="V61" s="1033"/>
      <c r="W61" s="1033"/>
      <c r="X61" s="1033"/>
      <c r="Y61" s="1033"/>
      <c r="Z61" s="532" t="str">
        <f>IF(AND(B9&lt;&gt;"処遇加算なし",F15=4),IF(V36="✓",1,IF(V37="✓",2,"")),"")</f>
        <v/>
      </c>
      <c r="AA61" s="245"/>
      <c r="AB61" s="249"/>
      <c r="AC61" s="1033" t="s">
        <v>2202</v>
      </c>
      <c r="AD61" s="1033"/>
      <c r="AE61" s="1033"/>
      <c r="AF61" s="1033"/>
      <c r="AG61" s="1033"/>
      <c r="AH61" s="170">
        <f>IF(AND(F15&lt;&gt;4,F15&lt;&gt;5),0,IF(AX8="○",1,2))</f>
        <v>2</v>
      </c>
      <c r="AI61" s="253"/>
      <c r="AJ61" s="249"/>
      <c r="AK61" s="1033" t="s">
        <v>2202</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2203</v>
      </c>
      <c r="V62" s="1033"/>
      <c r="W62" s="1033"/>
      <c r="X62" s="1033"/>
      <c r="Y62" s="1033"/>
      <c r="Z62" s="532" t="str">
        <f>IF(AND(B9&lt;&gt;"処遇加算なし",F15=4),IF(V40="✓",1,IF(V41="✓",2,"")),"")</f>
        <v/>
      </c>
      <c r="AA62" s="245"/>
      <c r="AB62" s="249"/>
      <c r="AC62" s="1033" t="s">
        <v>2203</v>
      </c>
      <c r="AD62" s="1033"/>
      <c r="AE62" s="1033"/>
      <c r="AF62" s="1033"/>
      <c r="AG62" s="1033"/>
      <c r="AH62" s="170">
        <f>IF(AND(F15&lt;&gt;4,F15&lt;&gt;5),0,IF(AY8="○",1,2))</f>
        <v>2</v>
      </c>
      <c r="AI62" s="253"/>
      <c r="AJ62" s="249"/>
      <c r="AK62" s="1033" t="s">
        <v>2203</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須郷　定信</cp:lastModifiedBy>
  <dcterms:modified xsi:type="dcterms:W3CDTF">2024-03-18T05:56:59Z</dcterms:modified>
</cp:coreProperties>
</file>