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Y:\010101300高齢者支援課\02 介護保険班\★地域密着型サービス関係\10.介護職員処遇改善加算\R6年度\"/>
    </mc:Choice>
  </mc:AlternateContent>
  <xr:revisionPtr revIDLastSave="0" documentId="13_ncr:1_{CE252677-B55F-4F1D-BB9D-16865876AE0E}" xr6:coauthVersionLast="36"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<sst xmlns="http://schemas.openxmlformats.org/spreadsheetml/2006/main" count="4441" uniqueCount="2102">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</sst>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17957" y="1824669"/>
              <a:ext cx="967492" cy="229189"/>
              <a:chOff x="4568503"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7640" y="4098037"/>
              <a:ext cx="205044" cy="413476"/>
              <a:chOff x="387957" y="4144040"/>
              <a:chExt cx="206654" cy="411110"/>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2904" y="4657725"/>
              <a:ext cx="248651" cy="412385"/>
              <a:chOff x="455292" y="4815822"/>
              <a:chExt cx="252333"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3805" y="5585460"/>
              <a:ext cx="247751" cy="422910"/>
              <a:chOff x="395205" y="564831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060" y="6172202"/>
              <a:ext cx="205742" cy="419039"/>
              <a:chOff x="457197"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71525" y="1415415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71525" y="16383000"/>
              <a:ext cx="142875" cy="304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87930" y="112271"/>
          <a:ext cx="5814290" cy="158141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71525" y="14363700"/>
              <a:ext cx="142875"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71525" y="16592550"/>
              <a:ext cx="142875" cy="3524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211872" y="126288"/>
          <a:ext cx="5684510" cy="1584768"/>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Normal="46" zoomScaleSheetLayoutView="10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119</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10</v>
      </c>
      <c r="C8" s="248"/>
      <c r="D8" s="248"/>
      <c r="E8" s="248"/>
      <c r="F8" s="249"/>
      <c r="G8" s="253" t="s">
        <v>2014</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2012</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IFERROR(IF(AND(H63&lt;&gt;"",V63&lt;&gt;"",Y63&lt;&gt;"",U64&lt;&gt;"",U66&lt;&gt;"",U67&lt;&gt;"",AF66&lt;&gt;"",AF67&lt;&gt;""),"○","×"),"")</f>
        <v>○</v>
      </c>
      <c r="AM63" s="63"/>
    </row>
    <row r="64" spans="2:41">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c r="B67" s="300"/>
      <c r="C67" s="300"/>
      <c r="D67" s="300"/>
      <c r="E67" s="300" t="s">
        <v>59</v>
      </c>
      <c r="F67" s="300"/>
      <c r="G67" s="300"/>
      <c r="H67" s="409" t="str">
        <f t="shared" ref="H67" si="0">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spans="2:39">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2012</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2013</v>
      </c>
      <c r="C104" s="387"/>
      <c r="D104" s="388"/>
      <c r="E104" s="262">
        <f>IFERROR(ROUNDDOWN(ROUND(W5*I9,0)*T5,0)*W107,"")</f>
        <v>629446</v>
      </c>
      <c r="F104" s="262"/>
      <c r="G104" s="262"/>
      <c r="H104" s="262"/>
      <c r="I104" s="126" t="s">
        <v>2011</v>
      </c>
      <c r="J104" s="261">
        <f>IFERROR(ROUNDDOWN(ROUND(W5*M9,0)*T5,0)*W107,"")</f>
        <v>0</v>
      </c>
      <c r="K104" s="262"/>
      <c r="L104" s="262"/>
      <c r="M104" s="262"/>
      <c r="N104" s="126" t="s">
        <v>2011</v>
      </c>
      <c r="O104" s="261">
        <f>IFERROR(ROUNDDOWN(ROUND(W5*Q9,0)*T5,0)*W107,"")</f>
        <v>110268</v>
      </c>
      <c r="P104" s="262"/>
      <c r="Q104" s="262"/>
      <c r="R104" s="262"/>
      <c r="S104" s="127" t="s">
        <v>2011</v>
      </c>
      <c r="T104" s="382">
        <f>IFERROR(SUM(E104,J104,O104),"")</f>
        <v>739714</v>
      </c>
      <c r="U104" s="382"/>
      <c r="V104" s="382"/>
      <c r="W104" s="382"/>
      <c r="X104" s="128" t="s">
        <v>2011</v>
      </c>
      <c r="Y104" s="261">
        <f>IFERROR(IF(AM8=1,ROUNDDOWN(ROUND(W5*Y9,0)*T5,0)*AD107,IF(AM8=2,ROUNDDOWN(ROUND(W5*AC9,0)*T5,0)*AD107,"")),"")</f>
        <v>4180990</v>
      </c>
      <c r="Z104" s="262"/>
      <c r="AA104" s="262"/>
      <c r="AB104" s="262"/>
      <c r="AC104" s="262"/>
      <c r="AD104" s="262"/>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5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Normal="46" zoomScaleSheetLayoutView="10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40"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38"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38"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38"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38"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38"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38"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38"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scale="55"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須郷　定信</cp:lastModifiedBy>
  <dcterms:modified xsi:type="dcterms:W3CDTF">2024-03-18T05:54:39Z</dcterms:modified>
</cp:coreProperties>
</file>